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072" windowHeight="10752" activeTab="0"/>
  </bookViews>
  <sheets>
    <sheet name="指标分析" sheetId="1" r:id="rId1"/>
    <sheet name="概况" sheetId="2" r:id="rId2"/>
    <sheet name="人工" sheetId="3" r:id="rId3"/>
  </sheets>
  <definedNames/>
  <calcPr fullCalcOnLoad="1"/>
</workbook>
</file>

<file path=xl/sharedStrings.xml><?xml version="1.0" encoding="utf-8"?>
<sst xmlns="http://schemas.openxmlformats.org/spreadsheetml/2006/main" count="170" uniqueCount="131">
  <si>
    <t>某住宅楼工程造价指标分析</t>
  </si>
  <si>
    <t>造  价</t>
  </si>
  <si>
    <t>措施费</t>
  </si>
  <si>
    <t>规费</t>
  </si>
  <si>
    <t>税金</t>
  </si>
  <si>
    <t>项目  单位</t>
  </si>
  <si>
    <t>元</t>
  </si>
  <si>
    <r>
      <t>元/m</t>
    </r>
    <r>
      <rPr>
        <vertAlign val="superscript"/>
        <sz val="9"/>
        <rFont val="宋体"/>
        <family val="0"/>
      </rPr>
      <t>2</t>
    </r>
  </si>
  <si>
    <t>总计(a+b)</t>
  </si>
  <si>
    <t>b、小计</t>
  </si>
  <si>
    <t>表1  工程概况</t>
  </si>
  <si>
    <t>结构类型</t>
  </si>
  <si>
    <t>层数</t>
  </si>
  <si>
    <t>层高</t>
  </si>
  <si>
    <t>檐高</t>
  </si>
  <si>
    <t>建筑面积</t>
  </si>
  <si>
    <t>基础类型、材料及标号</t>
  </si>
  <si>
    <t>墙体类型、材料及标号</t>
  </si>
  <si>
    <t>屋面防水保温</t>
  </si>
  <si>
    <t>墙体保温隔热</t>
  </si>
  <si>
    <t>楼地面做法</t>
  </si>
  <si>
    <t>门窗</t>
  </si>
  <si>
    <t>外装饰做法</t>
  </si>
  <si>
    <t>内装饰做法</t>
  </si>
  <si>
    <t>采暖通风（含空调）</t>
  </si>
  <si>
    <t>电梯种类数量</t>
  </si>
  <si>
    <t>给水排水</t>
  </si>
  <si>
    <t>送配电、动力及照明</t>
  </si>
  <si>
    <t>弱电（含电话、网络、可视对讲等）</t>
  </si>
  <si>
    <t>燃气</t>
  </si>
  <si>
    <t>消防（含自动报警、水灭火气体灭火系统等）</t>
  </si>
  <si>
    <t xml:space="preserve">某住宅楼工程造价指标分析 </t>
  </si>
  <si>
    <t>表3：建筑工程项目人工、主要材料、机械消耗数量及单价分析表</t>
  </si>
  <si>
    <t>序号</t>
  </si>
  <si>
    <t>名 称</t>
  </si>
  <si>
    <t>单位</t>
  </si>
  <si>
    <t>总消耗量</t>
  </si>
  <si>
    <t>每百平方米消耗量</t>
  </si>
  <si>
    <t>工日</t>
  </si>
  <si>
    <t>结算单价(元）</t>
  </si>
  <si>
    <t>2.9m</t>
  </si>
  <si>
    <t>人工费</t>
  </si>
  <si>
    <t>材料费</t>
  </si>
  <si>
    <t>机械费</t>
  </si>
  <si>
    <t>企业管理费</t>
  </si>
  <si>
    <t>利润</t>
  </si>
  <si>
    <r>
      <t>建筑工程(</t>
    </r>
    <r>
      <rPr>
        <sz val="9"/>
        <rFont val="宋体"/>
        <family val="0"/>
      </rPr>
      <t>1</t>
    </r>
    <r>
      <rPr>
        <sz val="9"/>
        <rFont val="宋体"/>
        <family val="0"/>
      </rPr>
      <t>)</t>
    </r>
  </si>
  <si>
    <r>
      <t>装饰工程(</t>
    </r>
    <r>
      <rPr>
        <sz val="9"/>
        <rFont val="宋体"/>
        <family val="0"/>
      </rPr>
      <t>2</t>
    </r>
    <r>
      <rPr>
        <sz val="9"/>
        <rFont val="宋体"/>
        <family val="0"/>
      </rPr>
      <t>)</t>
    </r>
  </si>
  <si>
    <r>
      <t>安装工程(</t>
    </r>
    <r>
      <rPr>
        <sz val="9"/>
        <rFont val="宋体"/>
        <family val="0"/>
      </rPr>
      <t>3</t>
    </r>
    <r>
      <rPr>
        <sz val="9"/>
        <rFont val="宋体"/>
        <family val="0"/>
      </rPr>
      <t>)</t>
    </r>
  </si>
  <si>
    <r>
      <t xml:space="preserve">a、总包小计    </t>
    </r>
    <r>
      <rPr>
        <sz val="8"/>
        <rFont val="宋体"/>
        <family val="0"/>
      </rPr>
      <t>（1）+（2）+（3）</t>
    </r>
  </si>
  <si>
    <t>专业分包工程</t>
  </si>
  <si>
    <t>消防工程</t>
  </si>
  <si>
    <t>电梯安装</t>
  </si>
  <si>
    <t>智能化工程</t>
  </si>
  <si>
    <t>综合工日(土建)</t>
  </si>
  <si>
    <t>综合工日(装饰)</t>
  </si>
  <si>
    <t>综合工日(安装)</t>
  </si>
  <si>
    <t>t</t>
  </si>
  <si>
    <t>竹胶板</t>
  </si>
  <si>
    <t>挤塑板</t>
  </si>
  <si>
    <t>kg</t>
  </si>
  <si>
    <t>m</t>
  </si>
  <si>
    <t>剪力墙结构</t>
  </si>
  <si>
    <t>SBS防水卷材</t>
  </si>
  <si>
    <t>开竣工日期：2015.4-2017.6</t>
  </si>
  <si>
    <r>
      <t>地上</t>
    </r>
    <r>
      <rPr>
        <sz val="9"/>
        <rFont val="Times New Roman"/>
        <family val="1"/>
      </rPr>
      <t>18</t>
    </r>
    <r>
      <rPr>
        <sz val="9"/>
        <rFont val="宋体"/>
        <family val="0"/>
      </rPr>
      <t>层，地下</t>
    </r>
    <r>
      <rPr>
        <sz val="9"/>
        <rFont val="Times New Roman"/>
        <family val="1"/>
      </rPr>
      <t>2</t>
    </r>
    <r>
      <rPr>
        <sz val="9"/>
        <rFont val="宋体"/>
        <family val="0"/>
      </rPr>
      <t>层</t>
    </r>
  </si>
  <si>
    <t>53.8m</t>
  </si>
  <si>
    <r>
      <t>6636.61m</t>
    </r>
    <r>
      <rPr>
        <vertAlign val="superscript"/>
        <sz val="10"/>
        <rFont val="宋体"/>
        <family val="0"/>
      </rPr>
      <t>2</t>
    </r>
  </si>
  <si>
    <t>筏板基础，C30砼</t>
  </si>
  <si>
    <t>承重墙采用混凝土剪力墙，填充墙采用加气砼砌块，C30/C35砼</t>
  </si>
  <si>
    <t>SBS+氨酯防水涂料，80厚挤塑聚苯板保温层</t>
  </si>
  <si>
    <t xml:space="preserve">文化石墙面：界面剂砂浆+70mm厚聚苯板+10厚抗裂砂浆+电焊网+锚固件。
涂料外墙：20厚聚合物水泥砂浆+60mm厚聚苯板（每两层沿楼板做300mm宽岩棉隔离带）+锚固件
</t>
  </si>
  <si>
    <t>电梯厅为瓷砖饰面，厨房、卫生间及阳台为水泥砂浆地面，其他房间为细石砼地面</t>
  </si>
  <si>
    <t>防盗门、钢质防火门、塑钢窗</t>
  </si>
  <si>
    <t>一二层为面砖及文化石保温外墙，其余墙面为涂料饰面保温外墙</t>
  </si>
  <si>
    <t>首层墙面为瓷砖饰面，顶面为乳胶漆。标准层墙面及顶棚为乳胶漆饰面。卫生间防水砂浆面层</t>
  </si>
  <si>
    <t>共用立管分户热计量系统，户内采用地暖方式，管井采用热镀锌钢管</t>
  </si>
  <si>
    <t>垂直电梯，两部</t>
  </si>
  <si>
    <t>给水干管及立管采用衬塑钢管，支管采用PP-R管；排水立管采用UPVC加强螺旋管，横干管和支管采用内壁光滑的普通UPVC管。</t>
  </si>
  <si>
    <t>配电系统采用TN-S系统，一户一表制，干线从地下室穿桥架或钢管至配电间后沿桥架竖向敷设，住宅及公共部分照明均采用节能灯。</t>
  </si>
  <si>
    <t>各单元设网络配线架、电话分线箱、电视前端箱、户内设弱电家居配线箱，预留网络、电话、电视插座，单元门口设可视对讲主机，户内设可视对讲分机。</t>
  </si>
  <si>
    <t>无</t>
  </si>
  <si>
    <t>消火栓系统采用热镀锌钢管、单元电梯前室设置消防箱，内设DN65消火栓，配置灭火器。自动报警系统设感烟探测器、声光报警器、手动报警按钮和对讲电话插孔、配电间与电梯机房及排烟机房等处设置消防直通电话。</t>
  </si>
  <si>
    <t>表2：建筑工程造价分析表                     建筑面积：6636.61㎡                          结算期：2017.6.7</t>
  </si>
  <si>
    <t>通风防排烟</t>
  </si>
  <si>
    <t>钢筋</t>
  </si>
  <si>
    <t>商品砼</t>
  </si>
  <si>
    <t>方木</t>
  </si>
  <si>
    <t>加气砼块</t>
  </si>
  <si>
    <t>千块</t>
  </si>
  <si>
    <t>1.5厚LM高分子涂料</t>
  </si>
  <si>
    <t>锥螺纹套筒</t>
  </si>
  <si>
    <t>套</t>
  </si>
  <si>
    <t>钢丝网</t>
  </si>
  <si>
    <t>冷拔钢丝</t>
  </si>
  <si>
    <t>墙面砖</t>
  </si>
  <si>
    <t>全瓷抛光地板砖</t>
  </si>
  <si>
    <t>抗裂砂浆粉</t>
  </si>
  <si>
    <t>乳胶漆</t>
  </si>
  <si>
    <t>成品腻子</t>
  </si>
  <si>
    <t>干粉型胶粘剂</t>
  </si>
  <si>
    <t>不锈钢管</t>
  </si>
  <si>
    <t>钢质防火门</t>
  </si>
  <si>
    <t>成品门扇</t>
  </si>
  <si>
    <t>扇</t>
  </si>
  <si>
    <t>塑钢推拉门</t>
  </si>
  <si>
    <t>塑钢推拉窗（带纱扇）</t>
  </si>
  <si>
    <t>室内塑料给水管热.电熔零件</t>
  </si>
  <si>
    <t>个</t>
  </si>
  <si>
    <t>室内螺旋消声排水管零件</t>
  </si>
  <si>
    <t>离心式杂质泵</t>
  </si>
  <si>
    <t>台</t>
  </si>
  <si>
    <t>半硬塑料管</t>
  </si>
  <si>
    <t>刚性阻燃管</t>
  </si>
  <si>
    <t>塑料管</t>
  </si>
  <si>
    <t>阻火圈</t>
  </si>
  <si>
    <t>电缆WDZN-YJY-4x50+1x25</t>
  </si>
  <si>
    <t>分水器接头(铜内牙直通)</t>
  </si>
  <si>
    <t>钢制闭式散热器</t>
  </si>
  <si>
    <t>片</t>
  </si>
  <si>
    <t>管材</t>
  </si>
  <si>
    <t>绝缘导线WDZ-BYJ-10</t>
  </si>
  <si>
    <t>连体坐便器</t>
  </si>
  <si>
    <t>塑料给水管</t>
  </si>
  <si>
    <t>洗脸盆</t>
  </si>
  <si>
    <t>硬聚氯乙烯螺旋消声排水管</t>
  </si>
  <si>
    <t>半圆球吸顶灯</t>
  </si>
  <si>
    <t>远传冷/热量表</t>
  </si>
  <si>
    <r>
      <t>m</t>
    </r>
    <r>
      <rPr>
        <vertAlign val="superscript"/>
        <sz val="9"/>
        <color indexed="8"/>
        <rFont val="宋体"/>
        <family val="0"/>
      </rPr>
      <t>3</t>
    </r>
  </si>
  <si>
    <r>
      <t>m</t>
    </r>
    <r>
      <rPr>
        <vertAlign val="superscript"/>
        <sz val="9"/>
        <color indexed="8"/>
        <rFont val="宋体"/>
        <family val="0"/>
      </rPr>
      <t>2</t>
    </r>
  </si>
  <si>
    <t>某住宅楼工程造价指标分析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</si>
</sst>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</numFmts>
  <fonts count="54">
    <font>
      <sz val="12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9"/>
      <color indexed="63"/>
      <name val="黑体"/>
      <family val="3"/>
    </font>
    <font>
      <sz val="9"/>
      <color indexed="8"/>
      <name val="宋体"/>
      <family val="0"/>
    </font>
    <font>
      <vertAlign val="superscript"/>
      <sz val="9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9"/>
      <name val="Times New Roman"/>
      <family val="1"/>
    </font>
    <font>
      <vertAlign val="superscript"/>
      <sz val="10"/>
      <name val="宋体"/>
      <family val="0"/>
    </font>
    <font>
      <sz val="10.5"/>
      <name val="宋体"/>
      <family val="0"/>
    </font>
    <font>
      <sz val="10.5"/>
      <name val="Calibri"/>
      <family val="2"/>
    </font>
    <font>
      <b/>
      <sz val="14"/>
      <name val="宋体"/>
      <family val="0"/>
    </font>
    <font>
      <b/>
      <sz val="9"/>
      <name val="宋体"/>
      <family val="0"/>
    </font>
    <font>
      <sz val="9"/>
      <color indexed="63"/>
      <name val="宋体"/>
      <family val="0"/>
    </font>
    <font>
      <vertAlign val="superscript"/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2" fillId="34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177" fontId="18" fillId="35" borderId="1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177" fontId="18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1" fillId="35" borderId="0" xfId="0" applyNumberFormat="1" applyFont="1" applyFill="1" applyAlignment="1">
      <alignment horizontal="center" vertical="center" wrapText="1"/>
    </xf>
    <xf numFmtId="176" fontId="3" fillId="35" borderId="0" xfId="0" applyNumberFormat="1" applyFont="1" applyFill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7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177" fontId="2" fillId="0" borderId="16" xfId="0" applyNumberFormat="1" applyFont="1" applyFill="1" applyBorder="1" applyAlignment="1">
      <alignment horizontal="left" vertical="center" wrapText="1"/>
    </xf>
    <xf numFmtId="176" fontId="1" fillId="35" borderId="0" xfId="0" applyNumberFormat="1" applyFont="1" applyFill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G3" sqref="G3"/>
    </sheetView>
  </sheetViews>
  <sheetFormatPr defaultColWidth="9.00390625" defaultRowHeight="14.25"/>
  <cols>
    <col min="1" max="1" width="3.375" style="1" customWidth="1"/>
    <col min="2" max="2" width="9.75390625" style="1" customWidth="1"/>
    <col min="3" max="3" width="10.625" style="1" customWidth="1"/>
    <col min="4" max="4" width="7.25390625" style="1" customWidth="1"/>
    <col min="5" max="5" width="6.50390625" style="1" customWidth="1"/>
    <col min="6" max="6" width="7.00390625" style="1" customWidth="1"/>
    <col min="7" max="9" width="6.50390625" style="1" customWidth="1"/>
    <col min="10" max="10" width="6.125" style="1" customWidth="1"/>
    <col min="11" max="11" width="6.50390625" style="20" customWidth="1"/>
    <col min="12" max="12" width="6.00390625" style="1" customWidth="1"/>
    <col min="13" max="13" width="9.50390625" style="1" hidden="1" customWidth="1"/>
    <col min="14" max="14" width="14.25390625" style="1" hidden="1" customWidth="1"/>
    <col min="15" max="15" width="9.50390625" style="1" hidden="1" customWidth="1"/>
    <col min="16" max="16" width="0" style="1" hidden="1" customWidth="1"/>
    <col min="17" max="17" width="9.375" style="1" hidden="1" customWidth="1"/>
    <col min="18" max="16384" width="9.00390625" style="1" customWidth="1"/>
  </cols>
  <sheetData>
    <row r="1" spans="1:12" ht="33.75" customHeight="1">
      <c r="A1" s="56" t="s">
        <v>130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4" customHeight="1">
      <c r="A2" s="42" t="s">
        <v>83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45" customHeight="1">
      <c r="A3" s="40">
        <v>33.22</v>
      </c>
      <c r="B3" s="40"/>
      <c r="C3" s="40" t="s">
        <v>1</v>
      </c>
      <c r="D3" s="40"/>
      <c r="E3" s="3" t="s">
        <v>41</v>
      </c>
      <c r="F3" s="3" t="s">
        <v>42</v>
      </c>
      <c r="G3" s="17" t="s">
        <v>43</v>
      </c>
      <c r="H3" s="3" t="s">
        <v>2</v>
      </c>
      <c r="I3" s="3" t="s">
        <v>3</v>
      </c>
      <c r="J3" s="2" t="s">
        <v>44</v>
      </c>
      <c r="K3" s="18" t="s">
        <v>45</v>
      </c>
      <c r="L3" s="2" t="s">
        <v>4</v>
      </c>
    </row>
    <row r="4" spans="1:12" ht="37.5" customHeight="1">
      <c r="A4" s="40" t="s">
        <v>5</v>
      </c>
      <c r="B4" s="40"/>
      <c r="C4" s="2" t="s">
        <v>6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</row>
    <row r="5" spans="1:15" ht="37.5" customHeight="1">
      <c r="A5" s="40" t="s">
        <v>8</v>
      </c>
      <c r="B5" s="40"/>
      <c r="C5" s="14">
        <v>64847307.8</v>
      </c>
      <c r="D5" s="15">
        <f>D9+D14</f>
        <v>2196.99616822444</v>
      </c>
      <c r="E5" s="16"/>
      <c r="F5" s="16"/>
      <c r="G5" s="16"/>
      <c r="H5" s="16"/>
      <c r="I5" s="16"/>
      <c r="J5" s="16"/>
      <c r="K5" s="19"/>
      <c r="L5" s="16"/>
      <c r="M5" s="20"/>
      <c r="O5" s="1">
        <v>6636.61</v>
      </c>
    </row>
    <row r="6" spans="1:15" ht="37.5" customHeight="1">
      <c r="A6" s="40" t="s">
        <v>46</v>
      </c>
      <c r="B6" s="40"/>
      <c r="C6" s="14">
        <v>7895310.36</v>
      </c>
      <c r="D6" s="15">
        <f>C6/O5</f>
        <v>1189.6601367264311</v>
      </c>
      <c r="E6" s="15">
        <v>161.72</v>
      </c>
      <c r="F6" s="15">
        <v>484.48</v>
      </c>
      <c r="G6" s="15">
        <v>16.82</v>
      </c>
      <c r="H6" s="15">
        <v>388.96</v>
      </c>
      <c r="I6" s="15">
        <v>41.31</v>
      </c>
      <c r="J6" s="15">
        <v>34.19</v>
      </c>
      <c r="K6" s="15">
        <v>21.2</v>
      </c>
      <c r="L6" s="15">
        <v>40.98</v>
      </c>
      <c r="M6" s="20">
        <f>SUM(E6:L6)</f>
        <v>1189.66</v>
      </c>
      <c r="N6" s="20">
        <f>M6-D6</f>
        <v>-0.0001367264310374594</v>
      </c>
      <c r="O6" s="1">
        <v>6636.61</v>
      </c>
    </row>
    <row r="7" spans="1:15" ht="37.5" customHeight="1">
      <c r="A7" s="40" t="s">
        <v>47</v>
      </c>
      <c r="B7" s="40"/>
      <c r="C7" s="15">
        <v>3901341.03</v>
      </c>
      <c r="D7" s="15">
        <f>C7/O6</f>
        <v>587.8514829107029</v>
      </c>
      <c r="E7" s="4">
        <v>131.9</v>
      </c>
      <c r="F7" s="4">
        <v>314</v>
      </c>
      <c r="G7" s="4">
        <v>3.09</v>
      </c>
      <c r="H7" s="2">
        <v>22.79</v>
      </c>
      <c r="I7" s="4">
        <v>24.18</v>
      </c>
      <c r="J7" s="2">
        <v>54</v>
      </c>
      <c r="K7" s="18">
        <v>17.64</v>
      </c>
      <c r="L7" s="2">
        <v>20.24</v>
      </c>
      <c r="M7" s="20">
        <f>SUM(E7:L7)</f>
        <v>587.84</v>
      </c>
      <c r="N7" s="20">
        <f>M7-D7</f>
        <v>-0.011482910702852678</v>
      </c>
      <c r="O7" s="1">
        <v>6636.61</v>
      </c>
    </row>
    <row r="8" spans="1:15" ht="37.5" customHeight="1">
      <c r="A8" s="40" t="s">
        <v>48</v>
      </c>
      <c r="B8" s="40"/>
      <c r="C8" s="15">
        <v>2377137.56</v>
      </c>
      <c r="D8" s="15">
        <f>C8/O7</f>
        <v>358.1855133871058</v>
      </c>
      <c r="E8" s="4">
        <v>85.9</v>
      </c>
      <c r="F8" s="4">
        <v>176.63</v>
      </c>
      <c r="G8" s="4">
        <v>7.93</v>
      </c>
      <c r="H8" s="4">
        <v>8.34</v>
      </c>
      <c r="I8" s="4">
        <v>17.44</v>
      </c>
      <c r="J8" s="2">
        <v>31.51</v>
      </c>
      <c r="K8" s="18">
        <v>18.11</v>
      </c>
      <c r="L8" s="2">
        <v>12.33</v>
      </c>
      <c r="M8" s="20">
        <f>SUM(E8:L8)</f>
        <v>358.18999999999994</v>
      </c>
      <c r="N8" s="20">
        <f>M8-D8</f>
        <v>0.004486612894140762</v>
      </c>
      <c r="O8" s="1">
        <v>6636.61</v>
      </c>
    </row>
    <row r="9" spans="1:15" ht="37.5" customHeight="1">
      <c r="A9" s="40" t="s">
        <v>49</v>
      </c>
      <c r="B9" s="40"/>
      <c r="C9" s="15">
        <f>SUM(C6:C8)</f>
        <v>14173788.950000001</v>
      </c>
      <c r="D9" s="15">
        <f>SUM(D6:D8)</f>
        <v>2135.69713302424</v>
      </c>
      <c r="E9" s="15"/>
      <c r="F9" s="15"/>
      <c r="G9" s="15"/>
      <c r="H9" s="15"/>
      <c r="I9" s="15"/>
      <c r="J9" s="15"/>
      <c r="K9" s="15"/>
      <c r="L9" s="15"/>
      <c r="M9" s="20">
        <f>SUM(E9:L9)</f>
        <v>0</v>
      </c>
      <c r="N9" s="20">
        <f>M9-D9</f>
        <v>-2135.69713302424</v>
      </c>
      <c r="O9" s="1">
        <v>6636.61</v>
      </c>
    </row>
    <row r="10" spans="1:15" ht="37.5" customHeight="1">
      <c r="A10" s="40" t="s">
        <v>50</v>
      </c>
      <c r="B10" s="2" t="s">
        <v>51</v>
      </c>
      <c r="C10" s="14">
        <v>156833.22</v>
      </c>
      <c r="D10" s="14">
        <f>C10/O5</f>
        <v>23.631525733770708</v>
      </c>
      <c r="E10" s="2"/>
      <c r="F10" s="2"/>
      <c r="G10" s="2"/>
      <c r="H10" s="2"/>
      <c r="I10" s="2"/>
      <c r="J10" s="16"/>
      <c r="K10" s="19"/>
      <c r="L10" s="16"/>
      <c r="O10" s="1">
        <v>6636.61</v>
      </c>
    </row>
    <row r="11" spans="1:15" ht="37.5" customHeight="1">
      <c r="A11" s="40"/>
      <c r="B11" s="2" t="s">
        <v>84</v>
      </c>
      <c r="C11" s="14">
        <v>25024.05</v>
      </c>
      <c r="D11" s="14">
        <f>C11/O6</f>
        <v>3.770607282935113</v>
      </c>
      <c r="E11" s="2"/>
      <c r="F11" s="2"/>
      <c r="G11" s="2"/>
      <c r="H11" s="2"/>
      <c r="I11" s="2"/>
      <c r="J11" s="16"/>
      <c r="K11" s="19"/>
      <c r="L11" s="16"/>
      <c r="O11" s="1">
        <v>6636.61</v>
      </c>
    </row>
    <row r="12" spans="1:15" ht="37.5" customHeight="1">
      <c r="A12" s="40"/>
      <c r="B12" s="2" t="s">
        <v>52</v>
      </c>
      <c r="C12" s="14">
        <v>101440</v>
      </c>
      <c r="D12" s="14">
        <f>C12/O6</f>
        <v>15.28491202586863</v>
      </c>
      <c r="E12" s="2"/>
      <c r="F12" s="2"/>
      <c r="G12" s="2"/>
      <c r="H12" s="2"/>
      <c r="I12" s="2"/>
      <c r="J12" s="16"/>
      <c r="K12" s="19"/>
      <c r="L12" s="16"/>
      <c r="O12" s="1">
        <v>6636.61</v>
      </c>
    </row>
    <row r="13" spans="1:15" ht="37.5" customHeight="1">
      <c r="A13" s="40"/>
      <c r="B13" s="2" t="s">
        <v>53</v>
      </c>
      <c r="C13" s="14">
        <v>123520.52</v>
      </c>
      <c r="D13" s="14">
        <f>C13/O7</f>
        <v>18.611990157625655</v>
      </c>
      <c r="E13" s="2"/>
      <c r="F13" s="2"/>
      <c r="G13" s="2"/>
      <c r="H13" s="2"/>
      <c r="I13" s="2"/>
      <c r="J13" s="16"/>
      <c r="K13" s="19"/>
      <c r="L13" s="16"/>
      <c r="O13" s="1">
        <v>6636.61</v>
      </c>
    </row>
    <row r="14" spans="1:12" ht="37.5" customHeight="1">
      <c r="A14" s="40"/>
      <c r="B14" s="2" t="s">
        <v>9</v>
      </c>
      <c r="C14" s="14">
        <f>SUM(C10:C13)</f>
        <v>406817.79000000004</v>
      </c>
      <c r="D14" s="14">
        <f>SUM(D10:D13)</f>
        <v>61.29903520020011</v>
      </c>
      <c r="E14" s="2"/>
      <c r="F14" s="2"/>
      <c r="G14" s="2"/>
      <c r="H14" s="2"/>
      <c r="I14" s="2"/>
      <c r="J14" s="16"/>
      <c r="K14" s="19"/>
      <c r="L14" s="16"/>
    </row>
  </sheetData>
  <sheetProtection/>
  <mergeCells count="11">
    <mergeCell ref="A3:B3"/>
    <mergeCell ref="C3:D3"/>
    <mergeCell ref="A1:L1"/>
    <mergeCell ref="A2:L2"/>
    <mergeCell ref="A10:A14"/>
    <mergeCell ref="A8:B8"/>
    <mergeCell ref="A9:B9"/>
    <mergeCell ref="A4:B4"/>
    <mergeCell ref="A5:B5"/>
    <mergeCell ref="A6:B6"/>
    <mergeCell ref="A7:B7"/>
  </mergeCells>
  <printOptions/>
  <pageMargins left="0.7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E19" sqref="E19"/>
    </sheetView>
  </sheetViews>
  <sheetFormatPr defaultColWidth="9.00390625" defaultRowHeight="14.25"/>
  <cols>
    <col min="1" max="1" width="13.25390625" style="1" customWidth="1"/>
    <col min="2" max="2" width="14.625" style="1" customWidth="1"/>
    <col min="3" max="3" width="13.75390625" style="1" customWidth="1"/>
    <col min="4" max="4" width="12.25390625" style="1" customWidth="1"/>
    <col min="5" max="5" width="11.00390625" style="1" customWidth="1"/>
    <col min="6" max="6" width="16.00390625" style="1" customWidth="1"/>
    <col min="7" max="16384" width="9.00390625" style="1" customWidth="1"/>
  </cols>
  <sheetData>
    <row r="1" spans="1:19" ht="39.75" customHeight="1">
      <c r="A1" s="43" t="s">
        <v>0</v>
      </c>
      <c r="B1" s="43"/>
      <c r="C1" s="43"/>
      <c r="D1" s="43"/>
      <c r="E1" s="43"/>
      <c r="F1" s="43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7.25" customHeight="1">
      <c r="A2" s="44" t="s">
        <v>10</v>
      </c>
      <c r="B2" s="44"/>
      <c r="C2" s="27"/>
      <c r="D2" s="27"/>
      <c r="E2" s="27"/>
      <c r="F2" s="27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28" customFormat="1" ht="24.75" customHeight="1">
      <c r="A3" s="45" t="s">
        <v>64</v>
      </c>
      <c r="B3" s="45"/>
      <c r="C3" s="5" t="s">
        <v>11</v>
      </c>
      <c r="D3" s="5" t="s">
        <v>62</v>
      </c>
      <c r="E3" s="5" t="s">
        <v>12</v>
      </c>
      <c r="F3" s="24" t="s">
        <v>65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s="28" customFormat="1" ht="27" customHeight="1">
      <c r="A4" s="5" t="s">
        <v>13</v>
      </c>
      <c r="B4" s="5" t="s">
        <v>40</v>
      </c>
      <c r="C4" s="5" t="s">
        <v>14</v>
      </c>
      <c r="D4" s="5" t="s">
        <v>66</v>
      </c>
      <c r="E4" s="5" t="s">
        <v>15</v>
      </c>
      <c r="F4" s="6" t="s">
        <v>67</v>
      </c>
      <c r="I4" s="26"/>
      <c r="J4" s="26"/>
      <c r="K4" s="44"/>
      <c r="L4" s="44"/>
      <c r="M4" s="44"/>
      <c r="N4" s="44"/>
      <c r="O4" s="44"/>
      <c r="P4" s="44"/>
      <c r="Q4" s="26"/>
      <c r="R4" s="44"/>
      <c r="S4" s="44"/>
    </row>
    <row r="5" spans="1:19" s="28" customFormat="1" ht="27" customHeight="1">
      <c r="A5" s="5" t="s">
        <v>16</v>
      </c>
      <c r="B5" s="45" t="s">
        <v>68</v>
      </c>
      <c r="C5" s="45"/>
      <c r="D5" s="45"/>
      <c r="E5" s="45"/>
      <c r="F5" s="45"/>
      <c r="I5" s="26"/>
      <c r="J5" s="44"/>
      <c r="K5" s="44"/>
      <c r="L5" s="44"/>
      <c r="M5" s="44"/>
      <c r="N5" s="44"/>
      <c r="O5" s="44"/>
      <c r="P5" s="44"/>
      <c r="Q5" s="44"/>
      <c r="R5" s="44"/>
      <c r="S5" s="26"/>
    </row>
    <row r="6" spans="1:19" s="28" customFormat="1" ht="27" customHeight="1">
      <c r="A6" s="5" t="s">
        <v>17</v>
      </c>
      <c r="B6" s="46" t="s">
        <v>69</v>
      </c>
      <c r="C6" s="47"/>
      <c r="D6" s="47"/>
      <c r="E6" s="47"/>
      <c r="F6" s="48"/>
      <c r="I6" s="26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s="28" customFormat="1" ht="72" customHeight="1">
      <c r="A7" s="5" t="s">
        <v>18</v>
      </c>
      <c r="B7" s="45" t="s">
        <v>70</v>
      </c>
      <c r="C7" s="45"/>
      <c r="D7" s="5" t="s">
        <v>19</v>
      </c>
      <c r="E7" s="45" t="s">
        <v>71</v>
      </c>
      <c r="F7" s="45"/>
      <c r="I7" s="26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s="28" customFormat="1" ht="38.25" customHeight="1">
      <c r="A8" s="5" t="s">
        <v>20</v>
      </c>
      <c r="B8" s="45" t="s">
        <v>72</v>
      </c>
      <c r="C8" s="45"/>
      <c r="D8" s="5" t="s">
        <v>21</v>
      </c>
      <c r="E8" s="45" t="s">
        <v>73</v>
      </c>
      <c r="F8" s="45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s="28" customFormat="1" ht="44.25" customHeight="1">
      <c r="A9" s="5" t="s">
        <v>22</v>
      </c>
      <c r="B9" s="45" t="s">
        <v>74</v>
      </c>
      <c r="C9" s="45"/>
      <c r="D9" s="5" t="s">
        <v>23</v>
      </c>
      <c r="E9" s="45" t="s">
        <v>75</v>
      </c>
      <c r="F9" s="45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s="28" customFormat="1" ht="39" customHeight="1">
      <c r="A10" s="5" t="s">
        <v>24</v>
      </c>
      <c r="B10" s="45" t="s">
        <v>76</v>
      </c>
      <c r="C10" s="45"/>
      <c r="D10" s="5" t="s">
        <v>25</v>
      </c>
      <c r="E10" s="45" t="s">
        <v>77</v>
      </c>
      <c r="F10" s="45"/>
      <c r="I10" s="26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s="28" customFormat="1" ht="39" customHeight="1">
      <c r="A11" s="5" t="s">
        <v>26</v>
      </c>
      <c r="B11" s="46" t="s">
        <v>78</v>
      </c>
      <c r="C11" s="47"/>
      <c r="D11" s="47"/>
      <c r="E11" s="47"/>
      <c r="F11" s="48"/>
      <c r="I11" s="26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s="28" customFormat="1" ht="46.5" customHeight="1">
      <c r="A12" s="5" t="s">
        <v>27</v>
      </c>
      <c r="B12" s="46" t="s">
        <v>79</v>
      </c>
      <c r="C12" s="47"/>
      <c r="D12" s="47"/>
      <c r="E12" s="47"/>
      <c r="F12" s="48"/>
      <c r="I12" s="26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s="28" customFormat="1" ht="45.75" customHeight="1">
      <c r="A13" s="5" t="s">
        <v>28</v>
      </c>
      <c r="B13" s="46" t="s">
        <v>80</v>
      </c>
      <c r="C13" s="47"/>
      <c r="D13" s="47"/>
      <c r="E13" s="47"/>
      <c r="F13" s="48"/>
      <c r="I13" s="26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1:19" s="28" customFormat="1" ht="23.25" customHeight="1">
      <c r="A14" s="5" t="s">
        <v>29</v>
      </c>
      <c r="B14" s="45" t="s">
        <v>81</v>
      </c>
      <c r="C14" s="45"/>
      <c r="D14" s="45"/>
      <c r="E14" s="45"/>
      <c r="F14" s="45"/>
      <c r="I14" s="26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19" s="28" customFormat="1" ht="46.5" customHeight="1">
      <c r="A15" s="5" t="s">
        <v>30</v>
      </c>
      <c r="B15" s="46" t="s">
        <v>82</v>
      </c>
      <c r="C15" s="47"/>
      <c r="D15" s="47"/>
      <c r="E15" s="47"/>
      <c r="F15" s="48"/>
      <c r="I15" s="26"/>
      <c r="J15" s="44"/>
      <c r="K15" s="44"/>
      <c r="L15" s="44"/>
      <c r="M15" s="44"/>
      <c r="N15" s="44"/>
      <c r="O15" s="44"/>
      <c r="P15" s="44"/>
      <c r="Q15" s="44"/>
      <c r="R15" s="44"/>
      <c r="S15" s="44"/>
    </row>
    <row r="16" spans="1:19" ht="15">
      <c r="A16" s="49"/>
      <c r="B16" s="49"/>
      <c r="C16" s="49"/>
      <c r="D16" s="49"/>
      <c r="E16" s="49"/>
      <c r="F16" s="49"/>
      <c r="I16" s="29"/>
      <c r="J16" s="50"/>
      <c r="K16" s="50"/>
      <c r="L16" s="50"/>
      <c r="M16" s="50"/>
      <c r="N16" s="50"/>
      <c r="O16" s="50"/>
      <c r="P16" s="50"/>
      <c r="Q16" s="50"/>
      <c r="R16" s="50"/>
      <c r="S16" s="50"/>
    </row>
    <row r="17" spans="9:19" ht="15"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9:19" ht="15">
      <c r="I18" s="31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9:19" ht="15"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</sheetData>
  <sheetProtection/>
  <mergeCells count="46">
    <mergeCell ref="B14:F14"/>
    <mergeCell ref="J14:S14"/>
    <mergeCell ref="B15:F15"/>
    <mergeCell ref="J15:S15"/>
    <mergeCell ref="A16:F16"/>
    <mergeCell ref="J16:S16"/>
    <mergeCell ref="M10:P10"/>
    <mergeCell ref="B12:F12"/>
    <mergeCell ref="J12:L12"/>
    <mergeCell ref="M12:P12"/>
    <mergeCell ref="Q12:S12"/>
    <mergeCell ref="B13:F13"/>
    <mergeCell ref="J13:S13"/>
    <mergeCell ref="I8:I9"/>
    <mergeCell ref="J8:L9"/>
    <mergeCell ref="Q10:S10"/>
    <mergeCell ref="B11:F11"/>
    <mergeCell ref="J11:L11"/>
    <mergeCell ref="M11:P11"/>
    <mergeCell ref="Q11:S11"/>
    <mergeCell ref="B10:C10"/>
    <mergeCell ref="E10:F10"/>
    <mergeCell ref="J10:L10"/>
    <mergeCell ref="B7:C7"/>
    <mergeCell ref="E7:F7"/>
    <mergeCell ref="J7:S7"/>
    <mergeCell ref="M8:P8"/>
    <mergeCell ref="Q8:S9"/>
    <mergeCell ref="B9:C9"/>
    <mergeCell ref="E9:F9"/>
    <mergeCell ref="M9:P9"/>
    <mergeCell ref="B8:C8"/>
    <mergeCell ref="E8:F8"/>
    <mergeCell ref="B5:F5"/>
    <mergeCell ref="J5:K5"/>
    <mergeCell ref="L5:M5"/>
    <mergeCell ref="N5:O5"/>
    <mergeCell ref="P5:R5"/>
    <mergeCell ref="B6:F6"/>
    <mergeCell ref="J6:S6"/>
    <mergeCell ref="A1:F1"/>
    <mergeCell ref="A2:B2"/>
    <mergeCell ref="A3:B3"/>
    <mergeCell ref="K4:N4"/>
    <mergeCell ref="O4:P4"/>
    <mergeCell ref="R4:S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46"/>
  <sheetViews>
    <sheetView zoomScalePageLayoutView="0" workbookViewId="0" topLeftCell="A16">
      <selection activeCell="F41" sqref="F41"/>
    </sheetView>
  </sheetViews>
  <sheetFormatPr defaultColWidth="0" defaultRowHeight="14.25"/>
  <cols>
    <col min="1" max="1" width="5.75390625" style="21" customWidth="1"/>
    <col min="2" max="2" width="20.50390625" style="21" customWidth="1"/>
    <col min="3" max="3" width="8.625" style="21" customWidth="1"/>
    <col min="4" max="4" width="15.50390625" style="11" customWidth="1"/>
    <col min="5" max="5" width="15.50390625" style="12" customWidth="1"/>
    <col min="6" max="6" width="14.375" style="13" customWidth="1"/>
    <col min="7" max="7" width="13.125" style="21" customWidth="1"/>
    <col min="8" max="8" width="18.875" style="21" hidden="1" customWidth="1"/>
    <col min="9" max="9" width="9.625" style="21" hidden="1" customWidth="1"/>
    <col min="10" max="10" width="9.00390625" style="21" hidden="1" customWidth="1"/>
    <col min="11" max="11" width="9.375" style="21" hidden="1" customWidth="1"/>
    <col min="12" max="143" width="0" style="21" hidden="1" customWidth="1"/>
    <col min="144" max="16384" width="0" style="23" hidden="1" customWidth="1"/>
  </cols>
  <sheetData>
    <row r="1" spans="1:6" s="21" customFormat="1" ht="27.75" customHeight="1">
      <c r="A1" s="51" t="s">
        <v>31</v>
      </c>
      <c r="B1" s="51"/>
      <c r="C1" s="51"/>
      <c r="D1" s="52"/>
      <c r="E1" s="52"/>
      <c r="F1" s="53"/>
    </row>
    <row r="2" spans="1:6" s="21" customFormat="1" ht="26.25" customHeight="1">
      <c r="A2" s="54" t="s">
        <v>32</v>
      </c>
      <c r="B2" s="54"/>
      <c r="C2" s="54"/>
      <c r="D2" s="55"/>
      <c r="E2" s="55"/>
      <c r="F2" s="54"/>
    </row>
    <row r="3" spans="1:145" s="8" customFormat="1" ht="36.75" customHeight="1">
      <c r="A3" s="32" t="s">
        <v>33</v>
      </c>
      <c r="B3" s="32" t="s">
        <v>34</v>
      </c>
      <c r="C3" s="32" t="s">
        <v>35</v>
      </c>
      <c r="D3" s="33" t="s">
        <v>36</v>
      </c>
      <c r="E3" s="34" t="s">
        <v>37</v>
      </c>
      <c r="F3" s="35" t="s">
        <v>39</v>
      </c>
      <c r="G3" s="7"/>
      <c r="EN3" s="9"/>
      <c r="EO3" s="9"/>
    </row>
    <row r="4" spans="1:10" s="21" customFormat="1" ht="15" customHeight="1">
      <c r="A4" s="10">
        <v>1</v>
      </c>
      <c r="B4" s="36" t="s">
        <v>54</v>
      </c>
      <c r="C4" s="36" t="s">
        <v>38</v>
      </c>
      <c r="D4" s="37">
        <v>25085.94208</v>
      </c>
      <c r="E4" s="37">
        <f>D4/6636.61*100</f>
        <v>377.9933140564234</v>
      </c>
      <c r="F4" s="36">
        <v>72</v>
      </c>
      <c r="G4" s="22"/>
      <c r="J4" s="21">
        <v>12815.71</v>
      </c>
    </row>
    <row r="5" spans="1:7" s="21" customFormat="1" ht="15" customHeight="1">
      <c r="A5" s="10">
        <v>2</v>
      </c>
      <c r="B5" s="36" t="s">
        <v>55</v>
      </c>
      <c r="C5" s="36" t="s">
        <v>38</v>
      </c>
      <c r="D5" s="37">
        <v>9954.57613</v>
      </c>
      <c r="E5" s="37">
        <f>D5/6636.61*100</f>
        <v>149.99489392928015</v>
      </c>
      <c r="F5" s="36">
        <v>80</v>
      </c>
      <c r="G5" s="22"/>
    </row>
    <row r="6" spans="1:7" s="21" customFormat="1" ht="15" customHeight="1">
      <c r="A6" s="10">
        <v>3</v>
      </c>
      <c r="B6" s="38" t="s">
        <v>56</v>
      </c>
      <c r="C6" s="38" t="s">
        <v>38</v>
      </c>
      <c r="D6" s="39">
        <v>7100.75394</v>
      </c>
      <c r="E6" s="37">
        <f>D6/6636.61*100</f>
        <v>106.99369015205052</v>
      </c>
      <c r="F6" s="38">
        <v>72</v>
      </c>
      <c r="G6" s="22"/>
    </row>
    <row r="7" spans="1:7" s="21" customFormat="1" ht="15" customHeight="1">
      <c r="A7" s="10">
        <v>4</v>
      </c>
      <c r="B7" s="36" t="s">
        <v>85</v>
      </c>
      <c r="C7" s="36" t="s">
        <v>57</v>
      </c>
      <c r="D7" s="36">
        <v>282.16</v>
      </c>
      <c r="E7" s="37">
        <f aca="true" t="shared" si="0" ref="E7:E46">D7/6636.61*100</f>
        <v>4.251568195208097</v>
      </c>
      <c r="F7" s="36">
        <v>3010</v>
      </c>
      <c r="G7" s="22"/>
    </row>
    <row r="8" spans="1:11" s="21" customFormat="1" ht="15" customHeight="1">
      <c r="A8" s="10">
        <v>5</v>
      </c>
      <c r="B8" s="36" t="s">
        <v>86</v>
      </c>
      <c r="C8" s="36" t="s">
        <v>128</v>
      </c>
      <c r="D8" s="36">
        <v>3011.82</v>
      </c>
      <c r="E8" s="37">
        <f t="shared" si="0"/>
        <v>45.38190431560692</v>
      </c>
      <c r="F8" s="36">
        <v>335</v>
      </c>
      <c r="G8" s="22"/>
      <c r="K8" s="21">
        <v>13967.85</v>
      </c>
    </row>
    <row r="9" spans="1:11" s="21" customFormat="1" ht="15" customHeight="1">
      <c r="A9" s="10">
        <v>6</v>
      </c>
      <c r="B9" s="36" t="s">
        <v>87</v>
      </c>
      <c r="C9" s="36" t="s">
        <v>128</v>
      </c>
      <c r="D9" s="36">
        <v>87.47</v>
      </c>
      <c r="E9" s="37">
        <f t="shared" si="0"/>
        <v>1.3179921676880215</v>
      </c>
      <c r="F9" s="36">
        <v>2190</v>
      </c>
      <c r="G9" s="22"/>
      <c r="K9" s="21">
        <v>13971.85</v>
      </c>
    </row>
    <row r="10" spans="1:11" s="21" customFormat="1" ht="15" customHeight="1">
      <c r="A10" s="10">
        <v>7</v>
      </c>
      <c r="B10" s="36" t="s">
        <v>58</v>
      </c>
      <c r="C10" s="36" t="s">
        <v>129</v>
      </c>
      <c r="D10" s="36">
        <v>6136.53</v>
      </c>
      <c r="E10" s="37">
        <f t="shared" si="0"/>
        <v>92.46482767557534</v>
      </c>
      <c r="F10" s="36">
        <v>60</v>
      </c>
      <c r="G10" s="22"/>
      <c r="K10" s="21">
        <v>13972.85</v>
      </c>
    </row>
    <row r="11" spans="1:6" ht="15" customHeight="1">
      <c r="A11" s="10">
        <v>8</v>
      </c>
      <c r="B11" s="36" t="s">
        <v>88</v>
      </c>
      <c r="C11" s="36" t="s">
        <v>89</v>
      </c>
      <c r="D11" s="36">
        <v>40.92</v>
      </c>
      <c r="E11" s="37">
        <f t="shared" si="0"/>
        <v>0.6165798502548742</v>
      </c>
      <c r="F11" s="36">
        <v>6830</v>
      </c>
    </row>
    <row r="12" spans="1:6" ht="15" customHeight="1">
      <c r="A12" s="10">
        <v>9</v>
      </c>
      <c r="B12" s="36" t="s">
        <v>59</v>
      </c>
      <c r="C12" s="36" t="s">
        <v>129</v>
      </c>
      <c r="D12" s="36">
        <v>6100.43</v>
      </c>
      <c r="E12" s="37">
        <f t="shared" si="0"/>
        <v>91.92087526613739</v>
      </c>
      <c r="F12" s="36">
        <v>29.25</v>
      </c>
    </row>
    <row r="13" spans="1:6" ht="15" customHeight="1">
      <c r="A13" s="10">
        <v>10</v>
      </c>
      <c r="B13" s="36" t="s">
        <v>63</v>
      </c>
      <c r="C13" s="36" t="s">
        <v>129</v>
      </c>
      <c r="D13" s="36">
        <v>2638.97</v>
      </c>
      <c r="E13" s="37">
        <f t="shared" si="0"/>
        <v>39.76382520594098</v>
      </c>
      <c r="F13" s="36">
        <v>27.5</v>
      </c>
    </row>
    <row r="14" spans="1:6" ht="15" customHeight="1">
      <c r="A14" s="10">
        <v>11</v>
      </c>
      <c r="B14" s="36" t="s">
        <v>90</v>
      </c>
      <c r="C14" s="36" t="s">
        <v>60</v>
      </c>
      <c r="D14" s="36">
        <v>5334.8</v>
      </c>
      <c r="E14" s="37">
        <f t="shared" si="0"/>
        <v>80.3844131265812</v>
      </c>
      <c r="F14" s="36">
        <v>10.92</v>
      </c>
    </row>
    <row r="15" spans="1:6" ht="15" customHeight="1">
      <c r="A15" s="10">
        <v>12</v>
      </c>
      <c r="B15" s="36" t="s">
        <v>91</v>
      </c>
      <c r="C15" s="36" t="s">
        <v>92</v>
      </c>
      <c r="D15" s="36">
        <v>13102.66</v>
      </c>
      <c r="E15" s="37">
        <f t="shared" si="0"/>
        <v>197.43001321457794</v>
      </c>
      <c r="F15" s="36">
        <v>10</v>
      </c>
    </row>
    <row r="16" spans="1:6" ht="15" customHeight="1">
      <c r="A16" s="10">
        <v>13</v>
      </c>
      <c r="B16" s="36" t="s">
        <v>93</v>
      </c>
      <c r="C16" s="36" t="s">
        <v>129</v>
      </c>
      <c r="D16" s="36">
        <v>35780.18</v>
      </c>
      <c r="E16" s="37">
        <f t="shared" si="0"/>
        <v>539.133382856609</v>
      </c>
      <c r="F16" s="36">
        <v>7.56</v>
      </c>
    </row>
    <row r="17" spans="1:6" ht="15" customHeight="1">
      <c r="A17" s="10">
        <v>14</v>
      </c>
      <c r="B17" s="36" t="s">
        <v>94</v>
      </c>
      <c r="C17" s="36" t="s">
        <v>57</v>
      </c>
      <c r="D17" s="36">
        <v>8.8</v>
      </c>
      <c r="E17" s="37">
        <f t="shared" si="0"/>
        <v>0.1325978172591127</v>
      </c>
      <c r="F17" s="36">
        <v>5530</v>
      </c>
    </row>
    <row r="18" spans="1:6" ht="15" customHeight="1">
      <c r="A18" s="10">
        <v>15</v>
      </c>
      <c r="B18" s="36" t="s">
        <v>95</v>
      </c>
      <c r="C18" s="36" t="s">
        <v>129</v>
      </c>
      <c r="D18" s="36">
        <v>4106.11</v>
      </c>
      <c r="E18" s="37">
        <f t="shared" si="0"/>
        <v>61.87059357111537</v>
      </c>
      <c r="F18" s="36">
        <v>33.7</v>
      </c>
    </row>
    <row r="19" spans="1:6" ht="15" customHeight="1">
      <c r="A19" s="10">
        <v>16</v>
      </c>
      <c r="B19" s="36" t="s">
        <v>96</v>
      </c>
      <c r="C19" s="36" t="s">
        <v>129</v>
      </c>
      <c r="D19" s="36">
        <v>3232.0576000000005</v>
      </c>
      <c r="E19" s="37">
        <f t="shared" si="0"/>
        <v>48.70042988815074</v>
      </c>
      <c r="F19" s="36">
        <v>33.44</v>
      </c>
    </row>
    <row r="20" spans="1:6" ht="15" customHeight="1">
      <c r="A20" s="10">
        <v>17</v>
      </c>
      <c r="B20" s="36" t="s">
        <v>97</v>
      </c>
      <c r="C20" s="36" t="s">
        <v>60</v>
      </c>
      <c r="D20" s="36">
        <v>31306.38</v>
      </c>
      <c r="E20" s="37">
        <f t="shared" si="0"/>
        <v>471.72246071412974</v>
      </c>
      <c r="F20" s="36">
        <v>2.5</v>
      </c>
    </row>
    <row r="21" spans="1:6" ht="15" customHeight="1">
      <c r="A21" s="10">
        <v>18</v>
      </c>
      <c r="B21" s="36" t="s">
        <v>98</v>
      </c>
      <c r="C21" s="36" t="s">
        <v>60</v>
      </c>
      <c r="D21" s="36">
        <v>10052.92</v>
      </c>
      <c r="E21" s="37">
        <f t="shared" si="0"/>
        <v>151.47673285005447</v>
      </c>
      <c r="F21" s="36">
        <v>25</v>
      </c>
    </row>
    <row r="22" spans="1:6" ht="15" customHeight="1">
      <c r="A22" s="10">
        <v>19</v>
      </c>
      <c r="B22" s="36" t="s">
        <v>99</v>
      </c>
      <c r="C22" s="36" t="s">
        <v>60</v>
      </c>
      <c r="D22" s="36">
        <v>6753.71</v>
      </c>
      <c r="E22" s="37">
        <f t="shared" si="0"/>
        <v>101.76445504557296</v>
      </c>
      <c r="F22" s="36">
        <v>15</v>
      </c>
    </row>
    <row r="23" spans="1:6" ht="15" customHeight="1">
      <c r="A23" s="10">
        <v>20</v>
      </c>
      <c r="B23" s="36" t="s">
        <v>100</v>
      </c>
      <c r="C23" s="36" t="s">
        <v>60</v>
      </c>
      <c r="D23" s="36">
        <v>8826.15</v>
      </c>
      <c r="E23" s="37">
        <f t="shared" si="0"/>
        <v>132.9918437274452</v>
      </c>
      <c r="F23" s="36">
        <v>19.95</v>
      </c>
    </row>
    <row r="24" spans="1:6" ht="15" customHeight="1">
      <c r="A24" s="10">
        <v>21</v>
      </c>
      <c r="B24" s="36" t="s">
        <v>101</v>
      </c>
      <c r="C24" s="36" t="s">
        <v>61</v>
      </c>
      <c r="D24" s="36">
        <v>1162.9</v>
      </c>
      <c r="E24" s="37">
        <f t="shared" si="0"/>
        <v>17.52250019211616</v>
      </c>
      <c r="F24" s="36">
        <v>188.65</v>
      </c>
    </row>
    <row r="25" spans="1:6" ht="15" customHeight="1">
      <c r="A25" s="10">
        <v>22</v>
      </c>
      <c r="B25" s="36" t="s">
        <v>102</v>
      </c>
      <c r="C25" s="36" t="s">
        <v>129</v>
      </c>
      <c r="D25" s="36">
        <v>203.82</v>
      </c>
      <c r="E25" s="37">
        <f t="shared" si="0"/>
        <v>3.071146262926404</v>
      </c>
      <c r="F25" s="36">
        <v>550</v>
      </c>
    </row>
    <row r="26" spans="1:6" ht="15" customHeight="1">
      <c r="A26" s="10">
        <v>23</v>
      </c>
      <c r="B26" s="36" t="s">
        <v>103</v>
      </c>
      <c r="C26" s="36" t="s">
        <v>104</v>
      </c>
      <c r="D26" s="36">
        <v>201.57</v>
      </c>
      <c r="E26" s="37">
        <f t="shared" si="0"/>
        <v>3.037243411922653</v>
      </c>
      <c r="F26" s="36">
        <v>350</v>
      </c>
    </row>
    <row r="27" spans="1:6" ht="15" customHeight="1">
      <c r="A27" s="10">
        <v>24</v>
      </c>
      <c r="B27" s="36" t="s">
        <v>105</v>
      </c>
      <c r="C27" s="36" t="s">
        <v>129</v>
      </c>
      <c r="D27" s="36">
        <v>316.83</v>
      </c>
      <c r="E27" s="37">
        <f t="shared" si="0"/>
        <v>4.773973459341441</v>
      </c>
      <c r="F27" s="36">
        <v>257.5</v>
      </c>
    </row>
    <row r="28" spans="1:6" ht="15" customHeight="1">
      <c r="A28" s="10">
        <v>25</v>
      </c>
      <c r="B28" s="36" t="s">
        <v>106</v>
      </c>
      <c r="C28" s="36" t="s">
        <v>129</v>
      </c>
      <c r="D28" s="36">
        <v>948.93</v>
      </c>
      <c r="E28" s="37">
        <f t="shared" si="0"/>
        <v>14.298414401328388</v>
      </c>
      <c r="F28" s="36">
        <v>202.5</v>
      </c>
    </row>
    <row r="29" spans="1:6" ht="15" customHeight="1">
      <c r="A29" s="10">
        <v>26</v>
      </c>
      <c r="B29" s="36" t="s">
        <v>107</v>
      </c>
      <c r="C29" s="36" t="s">
        <v>108</v>
      </c>
      <c r="D29" s="36">
        <v>7804.59</v>
      </c>
      <c r="E29" s="37">
        <f t="shared" si="0"/>
        <v>117.59904529571574</v>
      </c>
      <c r="F29" s="36">
        <v>3.12</v>
      </c>
    </row>
    <row r="30" spans="1:6" ht="15" customHeight="1">
      <c r="A30" s="10">
        <v>27</v>
      </c>
      <c r="B30" s="36" t="s">
        <v>109</v>
      </c>
      <c r="C30" s="36" t="s">
        <v>108</v>
      </c>
      <c r="D30" s="36">
        <v>867.6</v>
      </c>
      <c r="E30" s="37">
        <f t="shared" si="0"/>
        <v>13.072939347046159</v>
      </c>
      <c r="F30" s="36">
        <v>16.98</v>
      </c>
    </row>
    <row r="31" spans="1:6" ht="15" customHeight="1">
      <c r="A31" s="10">
        <v>28</v>
      </c>
      <c r="B31" s="36" t="s">
        <v>110</v>
      </c>
      <c r="C31" s="36" t="s">
        <v>111</v>
      </c>
      <c r="D31" s="36">
        <v>11</v>
      </c>
      <c r="E31" s="37">
        <f t="shared" si="0"/>
        <v>0.1657472715738909</v>
      </c>
      <c r="F31" s="36">
        <v>4500</v>
      </c>
    </row>
    <row r="32" spans="1:6" ht="15" customHeight="1">
      <c r="A32" s="10">
        <v>29</v>
      </c>
      <c r="B32" s="36" t="s">
        <v>112</v>
      </c>
      <c r="C32" s="36" t="s">
        <v>61</v>
      </c>
      <c r="D32" s="36">
        <v>4478.63</v>
      </c>
      <c r="E32" s="37">
        <f t="shared" si="0"/>
        <v>67.48370026263409</v>
      </c>
      <c r="F32" s="36">
        <v>3.5</v>
      </c>
    </row>
    <row r="33" spans="1:6" ht="15" customHeight="1">
      <c r="A33" s="10">
        <v>30</v>
      </c>
      <c r="B33" s="36" t="s">
        <v>113</v>
      </c>
      <c r="C33" s="36" t="s">
        <v>61</v>
      </c>
      <c r="D33" s="36">
        <v>11809.27</v>
      </c>
      <c r="E33" s="37">
        <f t="shared" si="0"/>
        <v>177.94129834358205</v>
      </c>
      <c r="F33" s="36">
        <v>1.88</v>
      </c>
    </row>
    <row r="34" spans="1:6" ht="15" customHeight="1">
      <c r="A34" s="10">
        <v>31</v>
      </c>
      <c r="B34" s="36" t="s">
        <v>114</v>
      </c>
      <c r="C34" s="36" t="s">
        <v>61</v>
      </c>
      <c r="D34" s="36">
        <v>1423.64</v>
      </c>
      <c r="E34" s="37">
        <f t="shared" si="0"/>
        <v>21.45131324576855</v>
      </c>
      <c r="F34" s="36">
        <v>9.68</v>
      </c>
    </row>
    <row r="35" spans="1:6" ht="15" customHeight="1">
      <c r="A35" s="10">
        <v>32</v>
      </c>
      <c r="B35" s="36" t="s">
        <v>115</v>
      </c>
      <c r="C35" s="36" t="s">
        <v>108</v>
      </c>
      <c r="D35" s="36">
        <v>211.41</v>
      </c>
      <c r="E35" s="37">
        <f t="shared" si="0"/>
        <v>3.1855118803123887</v>
      </c>
      <c r="F35" s="36">
        <v>77</v>
      </c>
    </row>
    <row r="36" spans="1:6" ht="15" customHeight="1">
      <c r="A36" s="10">
        <v>33</v>
      </c>
      <c r="B36" s="36" t="s">
        <v>116</v>
      </c>
      <c r="C36" s="36" t="s">
        <v>61</v>
      </c>
      <c r="D36" s="36">
        <v>2104.69</v>
      </c>
      <c r="E36" s="37">
        <f t="shared" si="0"/>
        <v>31.71332954625931</v>
      </c>
      <c r="F36" s="36">
        <v>140</v>
      </c>
    </row>
    <row r="37" spans="1:6" ht="15" customHeight="1">
      <c r="A37" s="10">
        <v>34</v>
      </c>
      <c r="B37" s="36" t="s">
        <v>117</v>
      </c>
      <c r="C37" s="36" t="s">
        <v>108</v>
      </c>
      <c r="D37" s="36">
        <v>179.97</v>
      </c>
      <c r="E37" s="37">
        <f t="shared" si="0"/>
        <v>2.7117760422866497</v>
      </c>
      <c r="F37" s="36">
        <v>88</v>
      </c>
    </row>
    <row r="38" spans="1:6" ht="15" customHeight="1">
      <c r="A38" s="10">
        <v>35</v>
      </c>
      <c r="B38" s="36" t="s">
        <v>118</v>
      </c>
      <c r="C38" s="36" t="s">
        <v>119</v>
      </c>
      <c r="D38" s="36">
        <v>62</v>
      </c>
      <c r="E38" s="37">
        <f t="shared" si="0"/>
        <v>0.9342118943255668</v>
      </c>
      <c r="F38" s="36">
        <v>480</v>
      </c>
    </row>
    <row r="39" spans="1:6" ht="15" customHeight="1">
      <c r="A39" s="10">
        <v>36</v>
      </c>
      <c r="B39" s="36" t="s">
        <v>120</v>
      </c>
      <c r="C39" s="36" t="s">
        <v>61</v>
      </c>
      <c r="D39" s="36">
        <v>14428.21</v>
      </c>
      <c r="E39" s="37">
        <f t="shared" si="0"/>
        <v>217.40331283592073</v>
      </c>
      <c r="F39" s="36">
        <v>4.3</v>
      </c>
    </row>
    <row r="40" spans="1:6" ht="15" customHeight="1">
      <c r="A40" s="10">
        <v>37</v>
      </c>
      <c r="B40" s="36" t="s">
        <v>121</v>
      </c>
      <c r="C40" s="36" t="s">
        <v>61</v>
      </c>
      <c r="D40" s="36">
        <v>5708</v>
      </c>
      <c r="E40" s="37">
        <f t="shared" si="0"/>
        <v>86.00776601306993</v>
      </c>
      <c r="F40" s="36">
        <v>6.8</v>
      </c>
    </row>
    <row r="41" spans="1:6" ht="15" customHeight="1">
      <c r="A41" s="10">
        <v>38</v>
      </c>
      <c r="B41" s="36" t="s">
        <v>122</v>
      </c>
      <c r="C41" s="36" t="s">
        <v>108</v>
      </c>
      <c r="D41" s="36">
        <v>70.45</v>
      </c>
      <c r="E41" s="37">
        <f t="shared" si="0"/>
        <v>1.061535934761874</v>
      </c>
      <c r="F41" s="36">
        <v>380</v>
      </c>
    </row>
    <row r="42" spans="1:6" ht="15" customHeight="1">
      <c r="A42" s="10">
        <v>39</v>
      </c>
      <c r="B42" s="36" t="s">
        <v>123</v>
      </c>
      <c r="C42" s="36" t="s">
        <v>61</v>
      </c>
      <c r="D42" s="36">
        <v>2777.88</v>
      </c>
      <c r="E42" s="37">
        <f t="shared" si="0"/>
        <v>41.85691188724364</v>
      </c>
      <c r="F42" s="36">
        <v>6.2</v>
      </c>
    </row>
    <row r="43" spans="1:6" ht="15" customHeight="1">
      <c r="A43" s="10">
        <v>40</v>
      </c>
      <c r="B43" s="36" t="s">
        <v>124</v>
      </c>
      <c r="C43" s="36" t="s">
        <v>108</v>
      </c>
      <c r="D43" s="36">
        <v>71.74</v>
      </c>
      <c r="E43" s="37">
        <f t="shared" si="0"/>
        <v>1.0809735693373574</v>
      </c>
      <c r="F43" s="36">
        <v>235</v>
      </c>
    </row>
    <row r="44" spans="1:6" ht="15" customHeight="1">
      <c r="A44" s="10">
        <v>41</v>
      </c>
      <c r="B44" s="36" t="s">
        <v>125</v>
      </c>
      <c r="C44" s="36" t="s">
        <v>61</v>
      </c>
      <c r="D44" s="36">
        <v>673.83</v>
      </c>
      <c r="E44" s="37">
        <f t="shared" si="0"/>
        <v>10.153225818603174</v>
      </c>
      <c r="F44" s="36">
        <v>22</v>
      </c>
    </row>
    <row r="45" spans="1:6" ht="15" customHeight="1">
      <c r="A45" s="10">
        <v>42</v>
      </c>
      <c r="B45" s="36" t="s">
        <v>126</v>
      </c>
      <c r="C45" s="36" t="s">
        <v>92</v>
      </c>
      <c r="D45" s="36">
        <v>391.37</v>
      </c>
      <c r="E45" s="37">
        <f t="shared" si="0"/>
        <v>5.897137243261244</v>
      </c>
      <c r="F45" s="36">
        <v>90</v>
      </c>
    </row>
    <row r="46" spans="1:6" ht="15" customHeight="1">
      <c r="A46" s="10">
        <v>43</v>
      </c>
      <c r="B46" s="36" t="s">
        <v>127</v>
      </c>
      <c r="C46" s="36" t="s">
        <v>108</v>
      </c>
      <c r="D46" s="36">
        <v>29.14</v>
      </c>
      <c r="E46" s="37">
        <f t="shared" si="0"/>
        <v>0.43907959033301647</v>
      </c>
      <c r="F46" s="36">
        <v>1500</v>
      </c>
    </row>
  </sheetData>
  <sheetProtection/>
  <mergeCells count="2">
    <mergeCell ref="A1:F1"/>
    <mergeCell ref="A2:F2"/>
  </mergeCells>
  <printOptions/>
  <pageMargins left="0.75" right="0.75" top="0.53" bottom="0.4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2017-06-26T08:20:24Z</cp:lastPrinted>
  <dcterms:created xsi:type="dcterms:W3CDTF">2016-12-23T02:22:30Z</dcterms:created>
  <dcterms:modified xsi:type="dcterms:W3CDTF">2017-06-26T08:21:39Z</dcterms:modified>
  <cp:category/>
  <cp:version/>
  <cp:contentType/>
  <cp:contentStatus/>
</cp:coreProperties>
</file>